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dotc.sharepoint.com/sites/F/Shared Documents/FUNDING/2STATE/1-EDCTC State/TDA LTF STA SGR/TDA Guidelines/2025/"/>
    </mc:Choice>
  </mc:AlternateContent>
  <xr:revisionPtr revIDLastSave="247" documentId="8_{3565D437-4446-4111-B57E-361B2208C390}" xr6:coauthVersionLast="47" xr6:coauthVersionMax="47" xr10:uidLastSave="{089634D7-D30C-456A-BA1C-C8D472B59AB1}"/>
  <bookViews>
    <workbookView xWindow="-120" yWindow="-120" windowWidth="29040" windowHeight="15720" xr2:uid="{848B0541-A53E-4B4F-9C3D-D9DA59C48793}"/>
  </bookViews>
  <sheets>
    <sheet name="Efficiency 1 and 2" sheetId="1" r:id="rId1"/>
    <sheet name="Efficiency 1 and 2 Blank" sheetId="2" r:id="rId2"/>
  </sheets>
  <definedNames>
    <definedName name="_xlnm.Print_Area" localSheetId="0">'Efficiency 1 and 2'!$A$1:$D$39</definedName>
    <definedName name="_xlnm.Print_Area" localSheetId="1">'Efficiency 1 and 2 Blank'!$A$1:$D$39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 a="1"/>
  <c r="C16" i="2" s="1"/>
  <c r="B11" i="2"/>
  <c r="C13" i="2" s="1"/>
  <c r="C17" i="2" s="1"/>
  <c r="B10" i="2"/>
  <c r="C12" i="2" s="1"/>
  <c r="C6" i="2"/>
  <c r="B25" i="2" s="1"/>
  <c r="C4" i="2"/>
  <c r="B6" i="2" s="1"/>
  <c r="C2" i="2"/>
  <c r="C16" i="1" a="1"/>
  <c r="C16" i="1" s="1"/>
  <c r="B11" i="1"/>
  <c r="C13" i="1" s="1"/>
  <c r="B10" i="1"/>
  <c r="C4" i="1"/>
  <c r="C2" i="1"/>
  <c r="C18" i="2" l="1"/>
  <c r="B27" i="2" s="1"/>
  <c r="B18" i="2"/>
  <c r="B33" i="2"/>
  <c r="C36" i="2" s="1"/>
  <c r="C35" i="2" s="1"/>
  <c r="C12" i="1"/>
  <c r="C6" i="1"/>
  <c r="B25" i="1" s="1"/>
  <c r="B18" i="1"/>
  <c r="B6" i="1"/>
  <c r="C17" i="1" l="1"/>
  <c r="C18" i="1" s="1"/>
  <c r="B27" i="1" s="1"/>
  <c r="B33" i="1" l="1"/>
  <c r="C36" i="1" s="1"/>
  <c r="C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<sst xmlns="http://schemas.openxmlformats.org/spreadsheetml/2006/main" count="74" uniqueCount="31">
  <si>
    <t>Change in Consumer Price Index (CPI) from previous year 1</t>
  </si>
  <si>
    <t>Audited total operating cost per revenue vehicle hour, most recent year</t>
  </si>
  <si>
    <t>Audited total operating cost per revenue vehicle hour, previous year 1</t>
  </si>
  <si>
    <t>Audited total operating cost per revenue vehicle hour, previous year 2</t>
  </si>
  <si>
    <t>Audited total operating cost per revenue vehicle hour, previous year 3</t>
  </si>
  <si>
    <t>Change in Consumer Price Index (CPI) from previous year 2</t>
  </si>
  <si>
    <t>Change in Consumer Price Index (CPI) from previous year 3</t>
  </si>
  <si>
    <r>
      <t xml:space="preserve">Is the average cost per hour for recent year, year 1 and year 2 </t>
    </r>
    <r>
      <rPr>
        <sz val="11"/>
        <color theme="1"/>
        <rFont val="Aptos Narrow"/>
        <family val="2"/>
      </rPr>
      <t>≤</t>
    </r>
    <r>
      <rPr>
        <sz val="11"/>
        <color theme="1"/>
        <rFont val="Aptos Narrow"/>
        <family val="2"/>
        <scheme val="minor"/>
      </rPr>
      <t xml:space="preserve"> Average cost per hour for year 1, 
year 2, year 3 plus average Consumer Price Index of those years?</t>
    </r>
  </si>
  <si>
    <t>Average CPI Comparison</t>
  </si>
  <si>
    <t>STA operator apportionment</t>
  </si>
  <si>
    <t>Efficiency Standard Test #1 Difference between actual and target =</t>
  </si>
  <si>
    <t>Efficiency Standard Test #2 Difference between actual and target =</t>
  </si>
  <si>
    <t>Take lessor of percentage difference between Efficiency Standard Test #1 and #2</t>
  </si>
  <si>
    <t>Operations apportionment</t>
  </si>
  <si>
    <t>Operations/
Capital
Calculation</t>
  </si>
  <si>
    <t>23/24</t>
  </si>
  <si>
    <t>22/23</t>
  </si>
  <si>
    <t>21/22</t>
  </si>
  <si>
    <t>20/21</t>
  </si>
  <si>
    <t>Comparison Including CPI</t>
  </si>
  <si>
    <t>Efficiency Standard #1</t>
  </si>
  <si>
    <t>Efficiency Standard #2</t>
  </si>
  <si>
    <t>STA Efficiency Standard Calculation Results - if calculation results are FALSE</t>
  </si>
  <si>
    <t>Formulas</t>
  </si>
  <si>
    <t>Update amounts every year</t>
  </si>
  <si>
    <t>Year</t>
  </si>
  <si>
    <t>El Dorado Transit</t>
  </si>
  <si>
    <t>If Efficiency Standard 1 AND  2 are False, calculate the portion to be used on capital based on the lessor % difference</t>
  </si>
  <si>
    <t>If Efficiency Standard Calculation for 1 OR  2 above are True, no adjustment is needed for the operations appropriation</t>
  </si>
  <si>
    <t>Capital apportionment (Total apportionment x lessor of % difference of #1 and #2) 
if Efficiency Standard 1 AND 2 are FALSE.</t>
  </si>
  <si>
    <r>
      <t xml:space="preserve">Is the most recent year </t>
    </r>
    <r>
      <rPr>
        <sz val="11"/>
        <color theme="1"/>
        <rFont val="Aptos Narrow"/>
        <family val="2"/>
      </rPr>
      <t>≤ previous year 1 x CPI% incease?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</si>
</sst>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499923703726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1" xfId="0" applyBorder="1"/>
    <xf numFmtId="10" fontId="0" fillId="0" borderId="1" xfId="2" applyNumberFormat="1" applyFont="1" applyBorder="1"/>
    <xf numFmtId="44" fontId="0" fillId="0" borderId="1" xfId="0" applyNumberFormat="1" applyBorder="1"/>
    <xf numFmtId="0" fontId="0" fillId="2" borderId="3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" xfId="1" applyFont="1" applyBorder="1"/>
    <xf numFmtId="10" fontId="0" fillId="0" borderId="1" xfId="0" applyNumberFormat="1" applyBorder="1"/>
    <xf numFmtId="44" fontId="0" fillId="3" borderId="1" xfId="0" applyNumberFormat="1" applyFill="1" applyBorder="1"/>
    <xf numFmtId="10" fontId="0" fillId="3" borderId="1" xfId="0" applyNumberFormat="1" applyFill="1" applyBorder="1"/>
    <xf numFmtId="10" fontId="0" fillId="3" borderId="1" xfId="2" applyNumberFormat="1" applyFont="1" applyFill="1" applyBorder="1"/>
    <xf numFmtId="44" fontId="0" fillId="3" borderId="1" xfId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44" fontId="0" fillId="4" borderId="1" xfId="0" applyNumberFormat="1" applyFill="1" applyBorder="1"/>
    <xf numFmtId="10" fontId="0" fillId="4" borderId="1" xfId="2" applyNumberFormat="1" applyFont="1" applyFill="1" applyBorder="1"/>
    <xf numFmtId="0" fontId="0" fillId="4" borderId="0" xfId="0" applyFill="1"/>
    <xf numFmtId="0" fontId="0" fillId="3" borderId="0" xfId="0" applyFill="1"/>
    <xf numFmtId="0" fontId="0" fillId="0" borderId="5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12C6-586A-4934-8662-3E5638B30A26}">
  <dimension ref="A1:E39"/>
  <sheetViews>
    <sheetView tabSelected="1" zoomScale="73" zoomScaleNormal="73" workbookViewId="0"/>
  </sheetViews>
  <sheetFormatPr defaultRowHeight="15" x14ac:dyDescent="0.25"/>
  <cols>
    <col min="1" max="1" width="72.85546875" customWidth="1"/>
    <col min="2" max="2" width="15.7109375" customWidth="1"/>
    <col min="3" max="3" width="16" customWidth="1"/>
    <col min="4" max="4" width="9.140625" style="14"/>
  </cols>
  <sheetData>
    <row r="1" spans="1:5" ht="36.75" customHeight="1" x14ac:dyDescent="0.25">
      <c r="A1" s="1" t="s">
        <v>20</v>
      </c>
      <c r="B1" s="5" t="s">
        <v>26</v>
      </c>
      <c r="C1" s="5" t="s">
        <v>19</v>
      </c>
      <c r="D1" s="5" t="s">
        <v>25</v>
      </c>
    </row>
    <row r="2" spans="1:5" x14ac:dyDescent="0.25">
      <c r="A2" s="2" t="s">
        <v>1</v>
      </c>
      <c r="B2" s="16">
        <v>216.45</v>
      </c>
      <c r="C2" s="10">
        <f>+B2</f>
        <v>216.45</v>
      </c>
      <c r="D2" s="20"/>
    </row>
    <row r="3" spans="1:5" x14ac:dyDescent="0.25">
      <c r="A3" s="2" t="s">
        <v>2</v>
      </c>
      <c r="B3" s="16">
        <v>262.3</v>
      </c>
      <c r="C3" s="4"/>
      <c r="D3" s="20"/>
    </row>
    <row r="4" spans="1:5" x14ac:dyDescent="0.25">
      <c r="A4" s="2" t="s">
        <v>0</v>
      </c>
      <c r="B4" s="17">
        <v>2.5000000000000001E-2</v>
      </c>
      <c r="C4" s="13">
        <f>+B3+B3*B4</f>
        <v>268.85750000000002</v>
      </c>
      <c r="D4" s="21">
        <v>45627</v>
      </c>
    </row>
    <row r="5" spans="1:5" x14ac:dyDescent="0.25">
      <c r="A5" s="33"/>
      <c r="B5" s="34"/>
      <c r="C5" s="4"/>
      <c r="D5" s="20"/>
    </row>
    <row r="6" spans="1:5" x14ac:dyDescent="0.25">
      <c r="A6" s="2" t="s">
        <v>30</v>
      </c>
      <c r="B6" s="6" t="b">
        <f>+C2&lt;C4</f>
        <v>1</v>
      </c>
      <c r="C6" s="12">
        <f>+(C4-C2)/C4</f>
        <v>0.19492668049059456</v>
      </c>
      <c r="D6" s="20"/>
    </row>
    <row r="7" spans="1:5" x14ac:dyDescent="0.25">
      <c r="A7" s="30"/>
      <c r="B7" s="30"/>
      <c r="C7" s="30"/>
      <c r="D7" s="20"/>
    </row>
    <row r="8" spans="1:5" x14ac:dyDescent="0.25">
      <c r="A8" s="28"/>
      <c r="B8" s="29"/>
      <c r="D8" s="20"/>
    </row>
    <row r="9" spans="1:5" ht="36.75" customHeight="1" x14ac:dyDescent="0.25">
      <c r="A9" s="1" t="s">
        <v>21</v>
      </c>
      <c r="B9" s="5" t="s">
        <v>26</v>
      </c>
      <c r="C9" s="5" t="s">
        <v>8</v>
      </c>
      <c r="D9" s="5" t="s">
        <v>25</v>
      </c>
    </row>
    <row r="10" spans="1:5" x14ac:dyDescent="0.25">
      <c r="A10" s="2" t="s">
        <v>1</v>
      </c>
      <c r="B10" s="10">
        <f>+B2</f>
        <v>216.45</v>
      </c>
      <c r="C10" s="4"/>
      <c r="D10" s="20" t="s">
        <v>15</v>
      </c>
    </row>
    <row r="11" spans="1:5" x14ac:dyDescent="0.25">
      <c r="A11" s="2" t="s">
        <v>2</v>
      </c>
      <c r="B11" s="10">
        <f>+B3</f>
        <v>262.3</v>
      </c>
      <c r="C11" s="4"/>
      <c r="D11" s="20" t="s">
        <v>16</v>
      </c>
    </row>
    <row r="12" spans="1:5" x14ac:dyDescent="0.25">
      <c r="A12" s="2" t="s">
        <v>3</v>
      </c>
      <c r="B12" s="16">
        <v>192.54</v>
      </c>
      <c r="C12" s="10">
        <f>SUM(B10:B12)/3</f>
        <v>223.76333333333332</v>
      </c>
      <c r="D12" s="20" t="s">
        <v>17</v>
      </c>
    </row>
    <row r="13" spans="1:5" x14ac:dyDescent="0.25">
      <c r="A13" s="2" t="s">
        <v>4</v>
      </c>
      <c r="B13" s="16">
        <v>211.96</v>
      </c>
      <c r="C13" s="10">
        <f>SUM(B11:B13)/3</f>
        <v>222.26666666666668</v>
      </c>
      <c r="D13" s="21" t="s">
        <v>18</v>
      </c>
    </row>
    <row r="14" spans="1:5" x14ac:dyDescent="0.25">
      <c r="A14" s="2" t="s">
        <v>0</v>
      </c>
      <c r="B14" s="17">
        <v>2.5000000000000001E-2</v>
      </c>
      <c r="C14" s="3"/>
      <c r="D14" s="21">
        <v>45627</v>
      </c>
    </row>
    <row r="15" spans="1:5" x14ac:dyDescent="0.25">
      <c r="A15" s="2" t="s">
        <v>5</v>
      </c>
      <c r="B15" s="17">
        <v>3.3599999999999998E-2</v>
      </c>
      <c r="C15" s="3"/>
      <c r="D15" s="21">
        <v>45261</v>
      </c>
    </row>
    <row r="16" spans="1:5" x14ac:dyDescent="0.25">
      <c r="A16" s="2" t="s">
        <v>6</v>
      </c>
      <c r="B16" s="17">
        <v>6.0999999999999999E-2</v>
      </c>
      <c r="C16" s="12" cm="1">
        <f t="array" ref="C16">SUM(B14:B16/3)</f>
        <v>3.9866666666666661E-2</v>
      </c>
      <c r="D16" s="21">
        <v>44896</v>
      </c>
      <c r="E16" s="7"/>
    </row>
    <row r="17" spans="1:4" ht="33.75" customHeight="1" x14ac:dyDescent="0.25">
      <c r="A17" s="31" t="s">
        <v>7</v>
      </c>
      <c r="B17" s="32"/>
      <c r="C17" s="13">
        <f>+C13+C13*C16</f>
        <v>231.1276977777778</v>
      </c>
      <c r="D17" s="20"/>
    </row>
    <row r="18" spans="1:4" x14ac:dyDescent="0.25">
      <c r="A18" s="2"/>
      <c r="B18" s="6" t="b">
        <f>C12&lt;C13+C13*C16</f>
        <v>1</v>
      </c>
      <c r="C18" s="12">
        <f>+(C17-C12)/C17</f>
        <v>3.1862751696359159E-2</v>
      </c>
      <c r="D18" s="20"/>
    </row>
    <row r="19" spans="1:4" x14ac:dyDescent="0.25">
      <c r="A19" s="22"/>
      <c r="D19" s="20"/>
    </row>
    <row r="20" spans="1:4" x14ac:dyDescent="0.25">
      <c r="A20" s="22"/>
      <c r="D20" s="20"/>
    </row>
    <row r="21" spans="1:4" x14ac:dyDescent="0.25">
      <c r="A21" s="22"/>
      <c r="C21" s="7"/>
      <c r="D21" s="20"/>
    </row>
    <row r="22" spans="1:4" ht="45" x14ac:dyDescent="0.25">
      <c r="A22" s="1" t="s">
        <v>22</v>
      </c>
      <c r="B22" s="5" t="s">
        <v>26</v>
      </c>
      <c r="C22" s="5" t="s">
        <v>14</v>
      </c>
      <c r="D22" s="20"/>
    </row>
    <row r="23" spans="1:4" x14ac:dyDescent="0.25">
      <c r="A23" s="35" t="s">
        <v>28</v>
      </c>
      <c r="B23" s="36"/>
      <c r="C23" s="37"/>
      <c r="D23" s="20"/>
    </row>
    <row r="24" spans="1:4" x14ac:dyDescent="0.25">
      <c r="A24" s="24"/>
      <c r="B24" s="27"/>
      <c r="C24" s="27"/>
      <c r="D24" s="20"/>
    </row>
    <row r="25" spans="1:4" x14ac:dyDescent="0.25">
      <c r="A25" s="2" t="s">
        <v>10</v>
      </c>
      <c r="B25" s="11">
        <f>+'Efficiency 1 and 2'!C6</f>
        <v>0.19492668049059456</v>
      </c>
      <c r="C25" s="4"/>
      <c r="D25" s="20"/>
    </row>
    <row r="26" spans="1:4" x14ac:dyDescent="0.25">
      <c r="A26" s="2"/>
      <c r="B26" s="4"/>
      <c r="C26" s="4"/>
      <c r="D26" s="20"/>
    </row>
    <row r="27" spans="1:4" x14ac:dyDescent="0.25">
      <c r="A27" s="2" t="s">
        <v>11</v>
      </c>
      <c r="B27" s="12">
        <f>+'Efficiency 1 and 2'!C18</f>
        <v>3.1862751696359159E-2</v>
      </c>
      <c r="C27" s="8"/>
      <c r="D27" s="20"/>
    </row>
    <row r="28" spans="1:4" x14ac:dyDescent="0.25">
      <c r="A28" s="2"/>
      <c r="B28" s="6"/>
      <c r="C28" s="4"/>
      <c r="D28" s="20"/>
    </row>
    <row r="29" spans="1:4" x14ac:dyDescent="0.25">
      <c r="A29" s="2" t="s">
        <v>9</v>
      </c>
      <c r="B29" s="6"/>
      <c r="C29" s="16">
        <v>3200000</v>
      </c>
      <c r="D29" s="20"/>
    </row>
    <row r="30" spans="1:4" x14ac:dyDescent="0.25">
      <c r="A30" s="2"/>
      <c r="B30" s="6"/>
      <c r="C30" s="4"/>
      <c r="D30" s="20"/>
    </row>
    <row r="31" spans="1:4" x14ac:dyDescent="0.25">
      <c r="A31" s="35" t="s">
        <v>27</v>
      </c>
      <c r="B31" s="36"/>
      <c r="C31" s="37"/>
      <c r="D31" s="20"/>
    </row>
    <row r="32" spans="1:4" x14ac:dyDescent="0.25">
      <c r="A32" s="24"/>
      <c r="B32" s="25"/>
      <c r="C32" s="26"/>
      <c r="D32" s="20"/>
    </row>
    <row r="33" spans="1:4" x14ac:dyDescent="0.25">
      <c r="A33" s="2" t="s">
        <v>12</v>
      </c>
      <c r="B33" s="11">
        <f>MIN(B25:B27)</f>
        <v>3.1862751696359159E-2</v>
      </c>
      <c r="C33" s="4"/>
      <c r="D33" s="20"/>
    </row>
    <row r="34" spans="1:4" x14ac:dyDescent="0.25">
      <c r="A34" s="2"/>
      <c r="B34" s="9"/>
      <c r="C34" s="4"/>
      <c r="D34" s="20"/>
    </row>
    <row r="35" spans="1:4" x14ac:dyDescent="0.25">
      <c r="A35" s="2" t="s">
        <v>13</v>
      </c>
      <c r="B35" s="4"/>
      <c r="C35" s="10">
        <f>+C29-C36</f>
        <v>3098039.1945716506</v>
      </c>
      <c r="D35" s="20"/>
    </row>
    <row r="36" spans="1:4" ht="29.25" customHeight="1" x14ac:dyDescent="0.25">
      <c r="A36" s="15" t="s">
        <v>29</v>
      </c>
      <c r="B36" s="4"/>
      <c r="C36" s="10">
        <f>+C29*B33</f>
        <v>101960.80542834931</v>
      </c>
      <c r="D36" s="23"/>
    </row>
    <row r="38" spans="1:4" x14ac:dyDescent="0.25">
      <c r="A38" t="s">
        <v>24</v>
      </c>
      <c r="B38" s="18"/>
    </row>
    <row r="39" spans="1:4" x14ac:dyDescent="0.25">
      <c r="A39" t="s">
        <v>23</v>
      </c>
      <c r="B39" s="19"/>
    </row>
  </sheetData>
  <mergeCells count="4">
    <mergeCell ref="A17:B17"/>
    <mergeCell ref="A5:B5"/>
    <mergeCell ref="A31:C31"/>
    <mergeCell ref="A23:C23"/>
  </mergeCells>
  <printOptions horizontalCentered="1"/>
  <pageMargins left="0.45" right="0.24" top="0.75" bottom="0.75" header="0.3" footer="0.3"/>
  <pageSetup scale="85" orientation="portrait" r:id="rId1"/>
  <headerFooter>
    <oddHeader>&amp;CSTA Efficiency Standard 1 and 2 Calculation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A7D6-D585-465A-8962-DA1444D1A32C}">
  <dimension ref="A1:E39"/>
  <sheetViews>
    <sheetView zoomScale="73" zoomScaleNormal="73" workbookViewId="0"/>
  </sheetViews>
  <sheetFormatPr defaultRowHeight="15" x14ac:dyDescent="0.25"/>
  <cols>
    <col min="1" max="1" width="72.85546875" customWidth="1"/>
    <col min="2" max="2" width="15.7109375" customWidth="1"/>
    <col min="3" max="3" width="16" customWidth="1"/>
    <col min="4" max="4" width="9.140625" style="14"/>
  </cols>
  <sheetData>
    <row r="1" spans="1:5" ht="36.75" customHeight="1" x14ac:dyDescent="0.25">
      <c r="A1" s="1" t="s">
        <v>20</v>
      </c>
      <c r="B1" s="5" t="s">
        <v>26</v>
      </c>
      <c r="C1" s="5" t="s">
        <v>19</v>
      </c>
      <c r="D1" s="5" t="s">
        <v>25</v>
      </c>
    </row>
    <row r="2" spans="1:5" x14ac:dyDescent="0.25">
      <c r="A2" s="2" t="s">
        <v>1</v>
      </c>
      <c r="B2" s="16"/>
      <c r="C2" s="10">
        <f>+B2</f>
        <v>0</v>
      </c>
      <c r="D2" s="20"/>
    </row>
    <row r="3" spans="1:5" x14ac:dyDescent="0.25">
      <c r="A3" s="2" t="s">
        <v>2</v>
      </c>
      <c r="B3" s="16"/>
      <c r="C3" s="4"/>
      <c r="D3" s="20"/>
    </row>
    <row r="4" spans="1:5" x14ac:dyDescent="0.25">
      <c r="A4" s="2" t="s">
        <v>0</v>
      </c>
      <c r="B4" s="17"/>
      <c r="C4" s="13">
        <f>+B3+B3*B4</f>
        <v>0</v>
      </c>
      <c r="D4" s="21">
        <v>45627</v>
      </c>
    </row>
    <row r="5" spans="1:5" x14ac:dyDescent="0.25">
      <c r="A5" s="33"/>
      <c r="B5" s="34"/>
      <c r="C5" s="4"/>
      <c r="D5" s="20"/>
    </row>
    <row r="6" spans="1:5" x14ac:dyDescent="0.25">
      <c r="A6" s="2" t="s">
        <v>30</v>
      </c>
      <c r="B6" s="6" t="b">
        <f>+C2&lt;C4</f>
        <v>0</v>
      </c>
      <c r="C6" s="12" t="e">
        <f>+(C4-C2)/C4</f>
        <v>#DIV/0!</v>
      </c>
      <c r="D6" s="20"/>
    </row>
    <row r="7" spans="1:5" x14ac:dyDescent="0.25">
      <c r="A7" s="30"/>
      <c r="B7" s="30"/>
      <c r="C7" s="30"/>
      <c r="D7" s="20"/>
    </row>
    <row r="8" spans="1:5" x14ac:dyDescent="0.25">
      <c r="A8" s="28"/>
      <c r="B8" s="29"/>
      <c r="D8" s="20"/>
    </row>
    <row r="9" spans="1:5" ht="36.75" customHeight="1" x14ac:dyDescent="0.25">
      <c r="A9" s="1" t="s">
        <v>21</v>
      </c>
      <c r="B9" s="5" t="s">
        <v>26</v>
      </c>
      <c r="C9" s="5" t="s">
        <v>8</v>
      </c>
      <c r="D9" s="5" t="s">
        <v>25</v>
      </c>
    </row>
    <row r="10" spans="1:5" x14ac:dyDescent="0.25">
      <c r="A10" s="2" t="s">
        <v>1</v>
      </c>
      <c r="B10" s="10">
        <f>+B2</f>
        <v>0</v>
      </c>
      <c r="C10" s="4"/>
      <c r="D10" s="20" t="s">
        <v>15</v>
      </c>
    </row>
    <row r="11" spans="1:5" x14ac:dyDescent="0.25">
      <c r="A11" s="2" t="s">
        <v>2</v>
      </c>
      <c r="B11" s="10">
        <f>+B3</f>
        <v>0</v>
      </c>
      <c r="C11" s="4"/>
      <c r="D11" s="20" t="s">
        <v>16</v>
      </c>
    </row>
    <row r="12" spans="1:5" x14ac:dyDescent="0.25">
      <c r="A12" s="2" t="s">
        <v>3</v>
      </c>
      <c r="B12" s="16"/>
      <c r="C12" s="10">
        <f>SUM(B10:B12)/3</f>
        <v>0</v>
      </c>
      <c r="D12" s="20" t="s">
        <v>17</v>
      </c>
    </row>
    <row r="13" spans="1:5" x14ac:dyDescent="0.25">
      <c r="A13" s="2" t="s">
        <v>4</v>
      </c>
      <c r="B13" s="16"/>
      <c r="C13" s="10">
        <f>SUM(B11:B13)/3</f>
        <v>0</v>
      </c>
      <c r="D13" s="21" t="s">
        <v>18</v>
      </c>
    </row>
    <row r="14" spans="1:5" x14ac:dyDescent="0.25">
      <c r="A14" s="2" t="s">
        <v>0</v>
      </c>
      <c r="B14" s="17"/>
      <c r="C14" s="3"/>
      <c r="D14" s="21">
        <v>45627</v>
      </c>
    </row>
    <row r="15" spans="1:5" x14ac:dyDescent="0.25">
      <c r="A15" s="2" t="s">
        <v>5</v>
      </c>
      <c r="B15" s="17"/>
      <c r="C15" s="3"/>
      <c r="D15" s="21">
        <v>45261</v>
      </c>
    </row>
    <row r="16" spans="1:5" x14ac:dyDescent="0.25">
      <c r="A16" s="2" t="s">
        <v>6</v>
      </c>
      <c r="B16" s="17"/>
      <c r="C16" s="12" cm="1">
        <f t="array" ref="C16">SUM(B14:B16/3)</f>
        <v>0</v>
      </c>
      <c r="D16" s="21">
        <v>44896</v>
      </c>
      <c r="E16" s="7"/>
    </row>
    <row r="17" spans="1:4" ht="33.75" customHeight="1" x14ac:dyDescent="0.25">
      <c r="A17" s="31" t="s">
        <v>7</v>
      </c>
      <c r="B17" s="32"/>
      <c r="C17" s="13">
        <f>+C13+C13*C16</f>
        <v>0</v>
      </c>
      <c r="D17" s="20"/>
    </row>
    <row r="18" spans="1:4" x14ac:dyDescent="0.25">
      <c r="A18" s="2"/>
      <c r="B18" s="6" t="b">
        <f>C12&lt;C13+C13*C16</f>
        <v>0</v>
      </c>
      <c r="C18" s="12" t="e">
        <f>+(C17-C12)/C17</f>
        <v>#DIV/0!</v>
      </c>
      <c r="D18" s="20"/>
    </row>
    <row r="19" spans="1:4" x14ac:dyDescent="0.25">
      <c r="A19" s="22"/>
      <c r="D19" s="20"/>
    </row>
    <row r="20" spans="1:4" x14ac:dyDescent="0.25">
      <c r="A20" s="22"/>
      <c r="D20" s="20"/>
    </row>
    <row r="21" spans="1:4" x14ac:dyDescent="0.25">
      <c r="A21" s="22"/>
      <c r="C21" s="7"/>
      <c r="D21" s="20"/>
    </row>
    <row r="22" spans="1:4" ht="45" x14ac:dyDescent="0.25">
      <c r="A22" s="1" t="s">
        <v>22</v>
      </c>
      <c r="B22" s="5" t="s">
        <v>26</v>
      </c>
      <c r="C22" s="5" t="s">
        <v>14</v>
      </c>
      <c r="D22" s="20"/>
    </row>
    <row r="23" spans="1:4" x14ac:dyDescent="0.25">
      <c r="A23" s="35" t="s">
        <v>28</v>
      </c>
      <c r="B23" s="36"/>
      <c r="C23" s="37"/>
      <c r="D23" s="20"/>
    </row>
    <row r="24" spans="1:4" x14ac:dyDescent="0.25">
      <c r="A24" s="24"/>
      <c r="B24" s="27"/>
      <c r="C24" s="27"/>
      <c r="D24" s="20"/>
    </row>
    <row r="25" spans="1:4" x14ac:dyDescent="0.25">
      <c r="A25" s="2" t="s">
        <v>10</v>
      </c>
      <c r="B25" s="11" t="e">
        <f>+'Efficiency 1 and 2 Blank'!C6</f>
        <v>#DIV/0!</v>
      </c>
      <c r="C25" s="4"/>
      <c r="D25" s="20"/>
    </row>
    <row r="26" spans="1:4" x14ac:dyDescent="0.25">
      <c r="A26" s="2"/>
      <c r="B26" s="4"/>
      <c r="C26" s="4"/>
      <c r="D26" s="20"/>
    </row>
    <row r="27" spans="1:4" x14ac:dyDescent="0.25">
      <c r="A27" s="2" t="s">
        <v>11</v>
      </c>
      <c r="B27" s="12" t="e">
        <f>+'Efficiency 1 and 2 Blank'!C18</f>
        <v>#DIV/0!</v>
      </c>
      <c r="C27" s="8"/>
      <c r="D27" s="20"/>
    </row>
    <row r="28" spans="1:4" x14ac:dyDescent="0.25">
      <c r="A28" s="2"/>
      <c r="B28" s="6"/>
      <c r="C28" s="4"/>
      <c r="D28" s="20"/>
    </row>
    <row r="29" spans="1:4" x14ac:dyDescent="0.25">
      <c r="A29" s="2" t="s">
        <v>9</v>
      </c>
      <c r="B29" s="6"/>
      <c r="C29" s="16"/>
      <c r="D29" s="20"/>
    </row>
    <row r="30" spans="1:4" x14ac:dyDescent="0.25">
      <c r="A30" s="2"/>
      <c r="B30" s="6"/>
      <c r="C30" s="4"/>
      <c r="D30" s="20"/>
    </row>
    <row r="31" spans="1:4" x14ac:dyDescent="0.25">
      <c r="A31" s="35" t="s">
        <v>27</v>
      </c>
      <c r="B31" s="36"/>
      <c r="C31" s="37"/>
      <c r="D31" s="20"/>
    </row>
    <row r="32" spans="1:4" x14ac:dyDescent="0.25">
      <c r="A32" s="24"/>
      <c r="B32" s="25"/>
      <c r="C32" s="26"/>
      <c r="D32" s="20"/>
    </row>
    <row r="33" spans="1:4" x14ac:dyDescent="0.25">
      <c r="A33" s="2" t="s">
        <v>12</v>
      </c>
      <c r="B33" s="11" t="e">
        <f>MIN(B25:B27)</f>
        <v>#DIV/0!</v>
      </c>
      <c r="C33" s="4"/>
      <c r="D33" s="20"/>
    </row>
    <row r="34" spans="1:4" x14ac:dyDescent="0.25">
      <c r="A34" s="2"/>
      <c r="B34" s="9"/>
      <c r="C34" s="4"/>
      <c r="D34" s="20"/>
    </row>
    <row r="35" spans="1:4" x14ac:dyDescent="0.25">
      <c r="A35" s="2" t="s">
        <v>13</v>
      </c>
      <c r="B35" s="4"/>
      <c r="C35" s="10" t="e">
        <f>+C29-C36</f>
        <v>#DIV/0!</v>
      </c>
      <c r="D35" s="20"/>
    </row>
    <row r="36" spans="1:4" ht="29.25" customHeight="1" x14ac:dyDescent="0.25">
      <c r="A36" s="15" t="s">
        <v>29</v>
      </c>
      <c r="B36" s="4"/>
      <c r="C36" s="10" t="e">
        <f>+C29*B33</f>
        <v>#DIV/0!</v>
      </c>
      <c r="D36" s="23"/>
    </row>
    <row r="38" spans="1:4" x14ac:dyDescent="0.25">
      <c r="A38" t="s">
        <v>24</v>
      </c>
      <c r="B38" s="18"/>
    </row>
    <row r="39" spans="1:4" x14ac:dyDescent="0.25">
      <c r="A39" t="s">
        <v>23</v>
      </c>
      <c r="B39" s="19"/>
    </row>
  </sheetData>
  <mergeCells count="4">
    <mergeCell ref="A5:B5"/>
    <mergeCell ref="A17:B17"/>
    <mergeCell ref="A23:C23"/>
    <mergeCell ref="A31:C31"/>
  </mergeCells>
  <printOptions horizontalCentered="1"/>
  <pageMargins left="0.45" right="0.24" top="0.75" bottom="0.75" header="0.3" footer="0.3"/>
  <pageSetup scale="85" orientation="portrait" r:id="rId1"/>
  <headerFooter>
    <oddHeader>&amp;CSTA Efficiency Standard 1 and 2 Calculation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ED4CDF3B74F4093D29E4B61D0886B" ma:contentTypeVersion="18" ma:contentTypeDescription="Create a new document." ma:contentTypeScope="" ma:versionID="16476bd5f42bb47a984c1e8ddab01c3f">
  <xsd:schema xmlns:xsd="http://www.w3.org/2001/XMLSchema" xmlns:xs="http://www.w3.org/2001/XMLSchema" xmlns:p="http://schemas.microsoft.com/office/2006/metadata/properties" xmlns:ns2="b16b80fb-1faa-42ab-aa0e-9b19bf8c711c" xmlns:ns3="cab949ca-fe5b-4969-a262-29e28df8c090" targetNamespace="http://schemas.microsoft.com/office/2006/metadata/properties" ma:root="true" ma:fieldsID="63ca3315e423711841f31dfc7eee8db3" ns2:_="" ns3:_="">
    <xsd:import namespace="b16b80fb-1faa-42ab-aa0e-9b19bf8c711c"/>
    <xsd:import namespace="cab949ca-fe5b-4969-a262-29e28df8c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b80fb-1faa-42ab-aa0e-9b19bf8c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8a6895-5f76-41c6-a046-8d19cda55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9ca-fe5b-4969-a262-29e28df8c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1486d-7481-42d5-af26-d94fbf00c533}" ma:internalName="TaxCatchAll" ma:showField="CatchAllData" ma:web="cab949ca-fe5b-4969-a262-29e28df8c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949ca-fe5b-4969-a262-29e28df8c090" xsi:nil="true"/>
    <lcf76f155ced4ddcb4097134ff3c332f xmlns="b16b80fb-1faa-42ab-aa0e-9b19bf8c71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07719-9A59-401E-8A79-457C66C2E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b80fb-1faa-42ab-aa0e-9b19bf8c711c"/>
    <ds:schemaRef ds:uri="cab949ca-fe5b-4969-a262-29e28df8c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4482D-6BC8-4F4F-8D43-4C9D6CDC4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C85B5-C274-4917-89BF-7013D7725081}">
  <ds:schemaRefs>
    <ds:schemaRef ds:uri="http://schemas.microsoft.com/office/2006/metadata/properties"/>
    <ds:schemaRef ds:uri="http://schemas.microsoft.com/office/infopath/2007/PartnerControls"/>
    <ds:schemaRef ds:uri="cab949ca-fe5b-4969-a262-29e28df8c090"/>
    <ds:schemaRef ds:uri="b16b80fb-1faa-42ab-aa0e-9b19bf8c71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Efficiency 1 and 2</vt:lpstr>
      <vt:lpstr>Efficiency 1 and 2 Blank</vt:lpstr>
      <vt:lpstr>'Efficiency 1 and 2'!Print_Area</vt:lpstr>
      <vt:lpstr>'Efficiency 1 and 2 Blank'!Print_Area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Thompson</dc:creator>
  <cp:lastModifiedBy>Karen Thompson</cp:lastModifiedBy>
  <cp:lastPrinted>2025-06-13T20:37:31Z</cp:lastPrinted>
  <dcterms:created xsi:type="dcterms:W3CDTF">2025-06-12T23:44:37Z</dcterms:created>
  <dcterms:modified xsi:type="dcterms:W3CDTF">2025-06-20T17:32:59Z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0x0101006D5ED4CDF3B74F4093D29E4B61D0886B</vt:lpwstr>
  </property>
  <property fmtid="{D5CDD505-2E9C-101B-9397-08002B2CF9AE}" pid="3" name="MediaServiceImageTags">
    <vt:lpwstr/>
  </property>
</Properties>
</file>